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910" windowHeight="7935"/>
  </bookViews>
  <sheets>
    <sheet name="ORDERS" sheetId="1" r:id="rId1"/>
    <sheet name="Hostess DB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6" i="1"/>
  <c r="F36"/>
  <c r="G35"/>
  <c r="I35" s="1"/>
  <c r="I34"/>
  <c r="G34"/>
  <c r="G33"/>
  <c r="I33" s="1"/>
  <c r="G32"/>
  <c r="H30"/>
  <c r="F30"/>
  <c r="G29"/>
  <c r="I29" s="1"/>
  <c r="G28"/>
  <c r="I28" s="1"/>
  <c r="G27"/>
  <c r="I27" s="1"/>
  <c r="G26"/>
  <c r="G30" s="1"/>
  <c r="I16"/>
  <c r="I18" s="1"/>
  <c r="H24"/>
  <c r="F24"/>
  <c r="G23"/>
  <c r="I23" s="1"/>
  <c r="G22"/>
  <c r="I22" s="1"/>
  <c r="G21"/>
  <c r="I21" s="1"/>
  <c r="G20"/>
  <c r="G24" s="1"/>
  <c r="I14"/>
  <c r="H18"/>
  <c r="G13"/>
  <c r="I13" s="1"/>
  <c r="G14"/>
  <c r="G15"/>
  <c r="I15" s="1"/>
  <c r="G16"/>
  <c r="G17"/>
  <c r="I17" s="1"/>
  <c r="G12"/>
  <c r="I12" s="1"/>
  <c r="F18"/>
  <c r="K9"/>
  <c r="J9"/>
  <c r="H9"/>
  <c r="H10" s="1"/>
  <c r="F9"/>
  <c r="G8"/>
  <c r="I8" s="1"/>
  <c r="G7"/>
  <c r="I7" s="1"/>
  <c r="F6"/>
  <c r="G6" s="1"/>
  <c r="G36" l="1"/>
  <c r="I32"/>
  <c r="I36" s="1"/>
  <c r="I26"/>
  <c r="I30" s="1"/>
  <c r="G9"/>
  <c r="I6"/>
  <c r="I9" s="1"/>
  <c r="G18"/>
  <c r="I20"/>
  <c r="I24" s="1"/>
</calcChain>
</file>

<file path=xl/sharedStrings.xml><?xml version="1.0" encoding="utf-8"?>
<sst xmlns="http://schemas.openxmlformats.org/spreadsheetml/2006/main" count="132" uniqueCount="97">
  <si>
    <t>Party #</t>
  </si>
  <si>
    <t>practice</t>
  </si>
  <si>
    <t>Sales</t>
  </si>
  <si>
    <t>Expected Commission</t>
  </si>
  <si>
    <t>Bookings</t>
  </si>
  <si>
    <t>Consultants</t>
  </si>
  <si>
    <t>Kim Stokell</t>
  </si>
  <si>
    <t>Hostess</t>
  </si>
  <si>
    <t>Margaret Wilson</t>
  </si>
  <si>
    <t>Party Date</t>
  </si>
  <si>
    <t>Date Closed</t>
  </si>
  <si>
    <t>Notes</t>
  </si>
  <si>
    <t>Catalog Party</t>
  </si>
  <si>
    <t>Faith Brevard</t>
  </si>
  <si>
    <t>Paul Stokell</t>
  </si>
  <si>
    <t>Shara Smith</t>
  </si>
  <si>
    <t>Hostess_First_Name</t>
  </si>
  <si>
    <t>Hostess_Last_Name</t>
  </si>
  <si>
    <t>Address</t>
  </si>
  <si>
    <t>City</t>
  </si>
  <si>
    <t>St</t>
  </si>
  <si>
    <t>Zip</t>
  </si>
  <si>
    <t>Phone</t>
  </si>
  <si>
    <t>Email</t>
  </si>
  <si>
    <t>Retail</t>
  </si>
  <si>
    <t>Key items</t>
  </si>
  <si>
    <t>Host Party?</t>
  </si>
  <si>
    <t>Field Exec?</t>
  </si>
  <si>
    <t>Samantha</t>
  </si>
  <si>
    <t>Hoye</t>
  </si>
  <si>
    <t>1869 Summersweet Cir</t>
  </si>
  <si>
    <t>Lewis Center</t>
  </si>
  <si>
    <t>OH</t>
  </si>
  <si>
    <t>614-327-9704</t>
  </si>
  <si>
    <t>jshoye@gmail.com</t>
  </si>
  <si>
    <t>OM: Ogee Skimmers Sz10</t>
  </si>
  <si>
    <t>Cheryl</t>
  </si>
  <si>
    <t>Preyer</t>
  </si>
  <si>
    <t>511 Oxford Ct</t>
  </si>
  <si>
    <t>Worthington</t>
  </si>
  <si>
    <t>614-430-3691</t>
  </si>
  <si>
    <t>cheryl.preyer@gmail.com</t>
  </si>
  <si>
    <t>Yes</t>
  </si>
  <si>
    <t>n/a</t>
  </si>
  <si>
    <t>LV: 2 Wristlets, Mess., Hat; BLL: dropstyle earings &amp; 3 sets of beads</t>
  </si>
  <si>
    <t>Jennifer</t>
  </si>
  <si>
    <t>Stover</t>
  </si>
  <si>
    <t>6256 Durban Dr</t>
  </si>
  <si>
    <t>Galloway</t>
  </si>
  <si>
    <t>614-403-9094</t>
  </si>
  <si>
    <t>stover107@aol.com</t>
  </si>
  <si>
    <t>LV: Tote (Mayan Lipstick); LP: Jordi &amp; 3 snaps</t>
  </si>
  <si>
    <t>Linda</t>
  </si>
  <si>
    <t>Bernard</t>
  </si>
  <si>
    <t>5405 Amy Ln</t>
  </si>
  <si>
    <t>Columbus</t>
  </si>
  <si>
    <t>614-395-5783</t>
  </si>
  <si>
    <t>limabima@columbus.rr.com</t>
  </si>
  <si>
    <t>BLL: 6 beads</t>
  </si>
  <si>
    <t>Jodi</t>
  </si>
  <si>
    <t>Lewis</t>
  </si>
  <si>
    <t xml:space="preserve">4594 Normandy </t>
  </si>
  <si>
    <t>Galena</t>
  </si>
  <si>
    <t>LP: Liz Black</t>
  </si>
  <si>
    <t>Carolyn</t>
  </si>
  <si>
    <t>Delp</t>
  </si>
  <si>
    <t>BLL: 5 Beads</t>
  </si>
  <si>
    <t>Abby</t>
  </si>
  <si>
    <t>Stokell</t>
  </si>
  <si>
    <t>6868 Mingo Dr</t>
  </si>
  <si>
    <t>Naked Bee Lotion</t>
  </si>
  <si>
    <t>Kit Payment</t>
  </si>
  <si>
    <t>Total Earnings</t>
  </si>
  <si>
    <t>Plus $95.38 in Free Merchandise</t>
  </si>
  <si>
    <t>Kelly Montgomery-Bent</t>
  </si>
  <si>
    <t>AUGUST TOTAL</t>
  </si>
  <si>
    <t>Linda Bernard</t>
  </si>
  <si>
    <t>Samantha Hoye</t>
  </si>
  <si>
    <t>?</t>
  </si>
  <si>
    <t>Dayton</t>
  </si>
  <si>
    <t>Fall Open House</t>
  </si>
  <si>
    <t>SEPTEMBER POTENTIAL</t>
  </si>
  <si>
    <t>Kelly Drenner</t>
  </si>
  <si>
    <t>Nicole Bradbury</t>
  </si>
  <si>
    <t>OCTOBER POTENTIAL</t>
  </si>
  <si>
    <t>$50 Bonus for 5 parties</t>
  </si>
  <si>
    <t>NOVEMBER POTENTIAL</t>
  </si>
  <si>
    <t>Shannon</t>
  </si>
  <si>
    <t>Holiday Open House</t>
  </si>
  <si>
    <t>DECEMBER POTENTIAL</t>
  </si>
  <si>
    <t>From Linda's Party 1</t>
  </si>
  <si>
    <t>From Sam's Party 1</t>
  </si>
  <si>
    <t>From Sam's Party 2</t>
  </si>
  <si>
    <t>From Dayton Party 1</t>
  </si>
  <si>
    <t>From Linda's Party 2</t>
  </si>
  <si>
    <t>From Oct Party</t>
  </si>
  <si>
    <t>From Nov Party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</si>
</sst>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8" formatCode="&quot;$&quot;#,##0.00_);[Red]\(&quot;$&quot;#,##0.00\)"/>
    <numFmt numFmtId="164" formatCode="m/d/yy;@"/>
    <numFmt numFmtId="165" formatCode="&quot;$&quot;#,##0.00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1" applyAlignment="1" applyProtection="1"/>
    <xf numFmtId="14" fontId="0" fillId="0" borderId="0" xfId="0" applyNumberFormat="1"/>
    <xf numFmtId="8" fontId="0" fillId="0" borderId="0" xfId="0" applyNumberFormat="1"/>
    <xf numFmtId="6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6" fontId="2" fillId="0" borderId="0" xfId="0" applyNumberFormat="1" applyFont="1"/>
    <xf numFmtId="0" fontId="0" fillId="0" borderId="0" xfId="0" applyFont="1"/>
    <xf numFmtId="165" fontId="0" fillId="0" borderId="0" xfId="0" applyNumberFormat="1"/>
    <xf numFmtId="165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tover107@aol.com" TargetMode="External"/><Relationship Id="rId2" Type="http://schemas.openxmlformats.org/officeDocument/2006/relationships/hyperlink" Target="mailto:cheryl.preyer@gmail.com" TargetMode="External"/><Relationship Id="rId1" Type="http://schemas.openxmlformats.org/officeDocument/2006/relationships/hyperlink" Target="mailto:jshoye@gmail.com" TargetMode="External"/><Relationship Id="rId4" Type="http://schemas.openxmlformats.org/officeDocument/2006/relationships/hyperlink" Target="mailto:limabima@columbus.r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36"/>
  <sheetViews>
    <sheetView tabSelected="1" topLeftCell="A6" workbookViewId="0">
      <selection activeCell="F34" sqref="F34"/>
    </sheetView>
  </sheetViews>
  <sheetFormatPr defaultRowHeight="15"/>
  <cols>
    <col min="3" max="3" width="22.5703125" bestFit="1" customWidth="1"/>
    <col min="4" max="4" width="10.140625" style="1" bestFit="1" customWidth="1"/>
    <col min="5" max="5" width="11.5703125" style="1" bestFit="1" customWidth="1"/>
    <col min="6" max="6" width="9.85546875" bestFit="1" customWidth="1"/>
    <col min="7" max="7" width="20.7109375" bestFit="1" customWidth="1"/>
    <col min="8" max="8" width="11.7109375" bestFit="1" customWidth="1"/>
    <col min="9" max="9" width="13.42578125" bestFit="1" customWidth="1"/>
    <col min="11" max="11" width="11.42578125" bestFit="1" customWidth="1"/>
    <col min="12" max="12" width="29.85546875" bestFit="1" customWidth="1"/>
  </cols>
  <sheetData>
    <row r="2" spans="2:12">
      <c r="B2" t="s">
        <v>0</v>
      </c>
      <c r="C2" t="s">
        <v>7</v>
      </c>
      <c r="D2" s="1" t="s">
        <v>9</v>
      </c>
      <c r="E2" s="1" t="s">
        <v>10</v>
      </c>
      <c r="F2" t="s">
        <v>2</v>
      </c>
      <c r="G2" t="s">
        <v>3</v>
      </c>
      <c r="H2" t="s">
        <v>71</v>
      </c>
      <c r="I2" t="s">
        <v>72</v>
      </c>
      <c r="J2" t="s">
        <v>4</v>
      </c>
      <c r="K2" t="s">
        <v>5</v>
      </c>
      <c r="L2" t="s">
        <v>11</v>
      </c>
    </row>
    <row r="3" spans="2:12">
      <c r="B3">
        <v>27</v>
      </c>
      <c r="C3" t="s">
        <v>1</v>
      </c>
      <c r="F3">
        <v>0</v>
      </c>
    </row>
    <row r="4" spans="2:12">
      <c r="B4">
        <v>29</v>
      </c>
      <c r="C4" t="s">
        <v>1</v>
      </c>
      <c r="F4">
        <v>0</v>
      </c>
    </row>
    <row r="5" spans="2:12">
      <c r="B5">
        <v>30</v>
      </c>
      <c r="C5" t="s">
        <v>6</v>
      </c>
      <c r="E5" s="1">
        <v>40755</v>
      </c>
      <c r="F5" s="4">
        <v>91.61</v>
      </c>
      <c r="G5" s="4">
        <v>0</v>
      </c>
      <c r="H5" s="4">
        <v>0</v>
      </c>
      <c r="I5" s="4">
        <v>0</v>
      </c>
      <c r="J5">
        <v>0</v>
      </c>
      <c r="K5">
        <v>0</v>
      </c>
    </row>
    <row r="6" spans="2:12">
      <c r="B6">
        <v>35</v>
      </c>
      <c r="C6" t="s">
        <v>14</v>
      </c>
      <c r="D6" s="1">
        <v>40766</v>
      </c>
      <c r="E6" s="1">
        <v>40770</v>
      </c>
      <c r="F6" s="4">
        <f>SUM('Hostess DB'!M3:M9)</f>
        <v>502.5</v>
      </c>
      <c r="G6" s="4">
        <f>F6*0.2</f>
        <v>100.5</v>
      </c>
      <c r="H6" s="5">
        <v>50</v>
      </c>
      <c r="I6" s="4">
        <f>G6-H6-25.26</f>
        <v>25.24</v>
      </c>
      <c r="J6">
        <v>2</v>
      </c>
      <c r="K6">
        <v>1</v>
      </c>
      <c r="L6" t="s">
        <v>73</v>
      </c>
    </row>
    <row r="7" spans="2:12">
      <c r="B7">
        <v>34</v>
      </c>
      <c r="C7" t="s">
        <v>8</v>
      </c>
      <c r="D7" s="1">
        <v>40780</v>
      </c>
      <c r="F7" s="4">
        <v>200</v>
      </c>
      <c r="G7" s="4">
        <f>F7*0.2</f>
        <v>40</v>
      </c>
      <c r="H7" s="5">
        <v>40</v>
      </c>
      <c r="I7" s="4">
        <f>G7-H7</f>
        <v>0</v>
      </c>
      <c r="J7">
        <v>0</v>
      </c>
      <c r="K7">
        <v>0</v>
      </c>
      <c r="L7" t="s">
        <v>12</v>
      </c>
    </row>
    <row r="8" spans="2:12">
      <c r="B8">
        <v>43</v>
      </c>
      <c r="C8" t="s">
        <v>74</v>
      </c>
      <c r="D8" s="1">
        <v>40776</v>
      </c>
      <c r="E8" s="1">
        <v>40779</v>
      </c>
      <c r="F8" s="4">
        <v>286</v>
      </c>
      <c r="G8" s="4">
        <f>F8*0.2</f>
        <v>57.2</v>
      </c>
      <c r="H8" s="5">
        <v>50</v>
      </c>
      <c r="I8" s="4">
        <f>G8-H8</f>
        <v>7.2000000000000028</v>
      </c>
      <c r="J8">
        <v>1</v>
      </c>
      <c r="K8">
        <v>0</v>
      </c>
    </row>
    <row r="9" spans="2:12" s="6" customFormat="1">
      <c r="C9" s="6" t="s">
        <v>75</v>
      </c>
      <c r="D9" s="7"/>
      <c r="E9" s="7"/>
      <c r="F9" s="8">
        <f>SUM(F3:F8)</f>
        <v>1080.1100000000001</v>
      </c>
      <c r="G9" s="8">
        <f>SUM(G3:G8)</f>
        <v>197.7</v>
      </c>
      <c r="H9" s="9">
        <f>SUM(H6:H8)</f>
        <v>140</v>
      </c>
      <c r="I9" s="8">
        <f>SUM(I6:I8)</f>
        <v>32.44</v>
      </c>
      <c r="J9" s="6">
        <f>SUM(J6:J8)</f>
        <v>3</v>
      </c>
      <c r="K9" s="6">
        <f>SUM(K6:K8)</f>
        <v>1</v>
      </c>
    </row>
    <row r="10" spans="2:12" s="6" customFormat="1">
      <c r="D10" s="7"/>
      <c r="E10" s="7"/>
      <c r="F10" s="8"/>
      <c r="G10" s="8"/>
      <c r="H10" s="9">
        <f>299-H9</f>
        <v>159</v>
      </c>
      <c r="I10" s="8"/>
    </row>
    <row r="11" spans="2:12" s="6" customFormat="1">
      <c r="D11" s="7"/>
      <c r="E11" s="7"/>
      <c r="F11" s="8"/>
      <c r="G11" s="8"/>
      <c r="H11" s="9"/>
      <c r="I11" s="8"/>
    </row>
    <row r="12" spans="2:12">
      <c r="C12" s="10" t="s">
        <v>13</v>
      </c>
      <c r="D12" s="1" t="s">
        <v>78</v>
      </c>
      <c r="F12" s="11">
        <v>400</v>
      </c>
      <c r="G12" s="11">
        <f>F12*0.2</f>
        <v>80</v>
      </c>
      <c r="H12" s="5">
        <v>50</v>
      </c>
      <c r="I12" s="11">
        <f>G12-H12</f>
        <v>30</v>
      </c>
    </row>
    <row r="13" spans="2:12">
      <c r="C13" s="10" t="s">
        <v>15</v>
      </c>
      <c r="D13" s="1" t="s">
        <v>78</v>
      </c>
      <c r="F13" s="11">
        <v>200</v>
      </c>
      <c r="G13" s="11">
        <f t="shared" ref="G13:G17" si="0">F13*0.2</f>
        <v>40</v>
      </c>
      <c r="H13" s="5">
        <v>40</v>
      </c>
      <c r="I13" s="11">
        <f t="shared" ref="I13:I16" si="1">G13-H13</f>
        <v>0</v>
      </c>
    </row>
    <row r="14" spans="2:12">
      <c r="C14" s="10" t="s">
        <v>76</v>
      </c>
      <c r="D14" s="1">
        <v>40763</v>
      </c>
      <c r="F14" s="11">
        <v>500</v>
      </c>
      <c r="G14" s="11">
        <f t="shared" si="0"/>
        <v>100</v>
      </c>
      <c r="H14" s="5">
        <v>50</v>
      </c>
      <c r="I14" s="11">
        <f t="shared" si="1"/>
        <v>50</v>
      </c>
      <c r="J14">
        <v>2</v>
      </c>
    </row>
    <row r="15" spans="2:12">
      <c r="C15" s="10" t="s">
        <v>77</v>
      </c>
      <c r="D15" s="1" t="s">
        <v>78</v>
      </c>
      <c r="F15" s="11">
        <v>500</v>
      </c>
      <c r="G15" s="11">
        <f t="shared" si="0"/>
        <v>100</v>
      </c>
      <c r="H15" s="5">
        <v>19</v>
      </c>
      <c r="I15" s="11">
        <f t="shared" si="1"/>
        <v>81</v>
      </c>
      <c r="J15">
        <v>2</v>
      </c>
    </row>
    <row r="16" spans="2:12">
      <c r="C16" s="10" t="s">
        <v>79</v>
      </c>
      <c r="D16" s="1">
        <v>40766</v>
      </c>
      <c r="F16" s="11">
        <v>500</v>
      </c>
      <c r="G16" s="11">
        <f t="shared" si="0"/>
        <v>100</v>
      </c>
      <c r="H16" s="5">
        <v>0</v>
      </c>
      <c r="I16" s="11">
        <f>G16-H16+50</f>
        <v>150</v>
      </c>
      <c r="J16">
        <v>1</v>
      </c>
      <c r="L16" t="s">
        <v>85</v>
      </c>
    </row>
    <row r="17" spans="3:10">
      <c r="C17" s="10" t="s">
        <v>80</v>
      </c>
      <c r="D17" s="1" t="s">
        <v>78</v>
      </c>
      <c r="F17" s="11">
        <v>400</v>
      </c>
      <c r="G17" s="11">
        <f t="shared" si="0"/>
        <v>80</v>
      </c>
      <c r="H17" s="5">
        <v>0</v>
      </c>
      <c r="I17" s="11">
        <f>G17-H17+(F17*0.1)</f>
        <v>120</v>
      </c>
      <c r="J17">
        <v>1</v>
      </c>
    </row>
    <row r="18" spans="3:10" s="6" customFormat="1">
      <c r="C18" s="6" t="s">
        <v>81</v>
      </c>
      <c r="D18" s="7"/>
      <c r="E18" s="7"/>
      <c r="F18" s="12">
        <f>SUM(F12:F17)</f>
        <v>2500</v>
      </c>
      <c r="G18" s="12">
        <f>SUM(G12:G17)</f>
        <v>500</v>
      </c>
      <c r="H18" s="12">
        <f>SUM(H12:H17)</f>
        <v>159</v>
      </c>
      <c r="I18" s="12">
        <f>SUM(I12:I17)</f>
        <v>431</v>
      </c>
    </row>
    <row r="19" spans="3:10">
      <c r="F19" s="4"/>
    </row>
    <row r="20" spans="3:10">
      <c r="C20" t="s">
        <v>82</v>
      </c>
      <c r="D20" s="1">
        <v>40817</v>
      </c>
      <c r="F20" s="11">
        <v>250</v>
      </c>
      <c r="G20" s="11">
        <f>F20*0.2</f>
        <v>50</v>
      </c>
      <c r="H20" s="5">
        <v>0</v>
      </c>
      <c r="I20" s="11">
        <f>G20-H20</f>
        <v>50</v>
      </c>
    </row>
    <row r="21" spans="3:10">
      <c r="C21" t="s">
        <v>83</v>
      </c>
      <c r="D21" s="1" t="s">
        <v>78</v>
      </c>
      <c r="F21" s="11">
        <v>200</v>
      </c>
      <c r="G21" s="11">
        <f t="shared" ref="G21:G23" si="2">F21*0.2</f>
        <v>40</v>
      </c>
      <c r="H21" s="5">
        <v>0</v>
      </c>
      <c r="I21" s="11">
        <f t="shared" ref="I21:I23" si="3">G21-H21</f>
        <v>40</v>
      </c>
    </row>
    <row r="22" spans="3:10">
      <c r="C22" t="s">
        <v>90</v>
      </c>
      <c r="D22" s="1" t="s">
        <v>78</v>
      </c>
      <c r="F22" s="11">
        <v>500</v>
      </c>
      <c r="G22" s="11">
        <f t="shared" si="2"/>
        <v>100</v>
      </c>
      <c r="H22" s="5">
        <v>0</v>
      </c>
      <c r="I22" s="11">
        <f t="shared" si="3"/>
        <v>100</v>
      </c>
      <c r="J22">
        <v>2</v>
      </c>
    </row>
    <row r="23" spans="3:10">
      <c r="C23" t="s">
        <v>91</v>
      </c>
      <c r="D23" s="1" t="s">
        <v>78</v>
      </c>
      <c r="F23" s="11">
        <v>500</v>
      </c>
      <c r="G23" s="11">
        <f t="shared" si="2"/>
        <v>100</v>
      </c>
      <c r="H23" s="5">
        <v>0</v>
      </c>
      <c r="I23" s="11">
        <f t="shared" si="3"/>
        <v>100</v>
      </c>
      <c r="J23">
        <v>1</v>
      </c>
    </row>
    <row r="24" spans="3:10" s="6" customFormat="1">
      <c r="C24" s="6" t="s">
        <v>84</v>
      </c>
      <c r="D24" s="7"/>
      <c r="E24" s="7"/>
      <c r="F24" s="12">
        <f>SUM(F20:F23)</f>
        <v>1450</v>
      </c>
      <c r="G24" s="12">
        <f>SUM(G20:G23)</f>
        <v>290</v>
      </c>
      <c r="H24" s="12">
        <f>SUM(H20:H23)</f>
        <v>0</v>
      </c>
      <c r="I24" s="12">
        <f>SUM(I20:I23)</f>
        <v>290</v>
      </c>
    </row>
    <row r="26" spans="3:10">
      <c r="C26" t="s">
        <v>87</v>
      </c>
      <c r="D26" s="1" t="s">
        <v>78</v>
      </c>
      <c r="F26" s="11">
        <v>200</v>
      </c>
      <c r="G26" s="11">
        <f>F26*0.2</f>
        <v>40</v>
      </c>
      <c r="H26" s="5">
        <v>0</v>
      </c>
      <c r="I26" s="11">
        <f>G26-H26</f>
        <v>40</v>
      </c>
    </row>
    <row r="27" spans="3:10">
      <c r="C27" t="s">
        <v>94</v>
      </c>
      <c r="D27" s="1" t="s">
        <v>78</v>
      </c>
      <c r="F27" s="11">
        <v>500</v>
      </c>
      <c r="G27" s="11">
        <f t="shared" ref="G27:G29" si="4">F27*0.2</f>
        <v>100</v>
      </c>
      <c r="H27" s="5">
        <v>0</v>
      </c>
      <c r="I27" s="11">
        <f t="shared" ref="I27:I29" si="5">G27-H27</f>
        <v>100</v>
      </c>
      <c r="J27">
        <v>1</v>
      </c>
    </row>
    <row r="28" spans="3:10">
      <c r="C28" t="s">
        <v>92</v>
      </c>
      <c r="D28" s="1" t="s">
        <v>78</v>
      </c>
      <c r="F28" s="11">
        <v>500</v>
      </c>
      <c r="G28" s="11">
        <f t="shared" si="4"/>
        <v>100</v>
      </c>
      <c r="H28" s="5">
        <v>0</v>
      </c>
      <c r="I28" s="11">
        <f t="shared" si="5"/>
        <v>100</v>
      </c>
      <c r="J28">
        <v>2</v>
      </c>
    </row>
    <row r="29" spans="3:10">
      <c r="C29" t="s">
        <v>93</v>
      </c>
      <c r="D29" s="1" t="s">
        <v>78</v>
      </c>
      <c r="F29" s="11">
        <v>500</v>
      </c>
      <c r="G29" s="11">
        <f t="shared" si="4"/>
        <v>100</v>
      </c>
      <c r="H29" s="5">
        <v>0</v>
      </c>
      <c r="I29" s="11">
        <f t="shared" si="5"/>
        <v>100</v>
      </c>
      <c r="J29">
        <v>1</v>
      </c>
    </row>
    <row r="30" spans="3:10" s="6" customFormat="1">
      <c r="C30" s="6" t="s">
        <v>86</v>
      </c>
      <c r="D30" s="7"/>
      <c r="E30" s="7"/>
      <c r="F30" s="12">
        <f>SUM(F26:F29)</f>
        <v>1700</v>
      </c>
      <c r="G30" s="12">
        <f>SUM(G26:G29)</f>
        <v>340</v>
      </c>
      <c r="H30" s="12">
        <f>SUM(H26:H29)</f>
        <v>0</v>
      </c>
      <c r="I30" s="12">
        <f>SUM(I26:I29)</f>
        <v>340</v>
      </c>
    </row>
    <row r="32" spans="3:10">
      <c r="C32" t="s">
        <v>88</v>
      </c>
      <c r="D32" s="1" t="s">
        <v>78</v>
      </c>
      <c r="F32" s="11">
        <v>500</v>
      </c>
      <c r="G32" s="11">
        <f>F32*0.2</f>
        <v>100</v>
      </c>
      <c r="H32" s="5">
        <v>0</v>
      </c>
      <c r="I32" s="11">
        <f>G32-H32</f>
        <v>100</v>
      </c>
    </row>
    <row r="33" spans="3:9">
      <c r="C33" t="s">
        <v>95</v>
      </c>
      <c r="D33" s="1" t="s">
        <v>78</v>
      </c>
      <c r="F33" s="11">
        <v>200</v>
      </c>
      <c r="G33" s="11">
        <f t="shared" ref="G33:G35" si="6">F33*0.2</f>
        <v>40</v>
      </c>
      <c r="H33" s="5">
        <v>0</v>
      </c>
      <c r="I33" s="11">
        <f t="shared" ref="I33:I35" si="7">G33-H33</f>
        <v>40</v>
      </c>
    </row>
    <row r="34" spans="3:9">
      <c r="C34" t="s">
        <v>95</v>
      </c>
      <c r="D34" s="1" t="s">
        <v>78</v>
      </c>
      <c r="F34" s="11">
        <v>500</v>
      </c>
      <c r="G34" s="11">
        <f t="shared" si="6"/>
        <v>100</v>
      </c>
      <c r="H34" s="5">
        <v>0</v>
      </c>
      <c r="I34" s="11">
        <f t="shared" si="7"/>
        <v>100</v>
      </c>
    </row>
    <row r="35" spans="3:9">
      <c r="C35" t="s">
        <v>96</v>
      </c>
      <c r="D35" s="1" t="s">
        <v>78</v>
      </c>
      <c r="F35" s="11">
        <v>200</v>
      </c>
      <c r="G35" s="11">
        <f t="shared" si="6"/>
        <v>40</v>
      </c>
      <c r="H35" s="5">
        <v>0</v>
      </c>
      <c r="I35" s="11">
        <f t="shared" si="7"/>
        <v>40</v>
      </c>
    </row>
    <row r="36" spans="3:9" s="6" customFormat="1">
      <c r="C36" s="6" t="s">
        <v>89</v>
      </c>
      <c r="D36" s="7"/>
      <c r="E36" s="7"/>
      <c r="F36" s="12">
        <f>SUM(F32:F35)</f>
        <v>1400</v>
      </c>
      <c r="G36" s="12">
        <f>SUM(G32:G35)</f>
        <v>280</v>
      </c>
      <c r="H36" s="12">
        <f>SUM(H32:H35)</f>
        <v>0</v>
      </c>
      <c r="I36" s="12">
        <f>SUM(I32:I35)</f>
        <v>280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9"/>
  <sheetViews>
    <sheetView zoomScale="70" zoomScaleNormal="70" workbookViewId="0">
      <selection activeCell="E24" sqref="E24"/>
    </sheetView>
  </sheetViews>
  <sheetFormatPr defaultRowHeight="15"/>
  <cols>
    <col min="1" max="1" width="1.7109375" customWidth="1"/>
    <col min="2" max="2" width="19.28515625" bestFit="1" customWidth="1"/>
    <col min="3" max="3" width="18.85546875" bestFit="1" customWidth="1"/>
    <col min="4" max="4" width="21.5703125" bestFit="1" customWidth="1"/>
    <col min="5" max="5" width="12.42578125" bestFit="1" customWidth="1"/>
    <col min="6" max="6" width="3.7109375" bestFit="1" customWidth="1"/>
    <col min="7" max="7" width="7.42578125" bestFit="1" customWidth="1"/>
    <col min="8" max="8" width="12.42578125" bestFit="1" customWidth="1"/>
    <col min="9" max="9" width="26.5703125" bestFit="1" customWidth="1"/>
    <col min="10" max="10" width="10.140625" bestFit="1" customWidth="1"/>
    <col min="11" max="11" width="11" bestFit="1" customWidth="1"/>
    <col min="12" max="12" width="10.85546875" bestFit="1" customWidth="1"/>
    <col min="13" max="13" width="7.28515625" bestFit="1" customWidth="1"/>
    <col min="14" max="14" width="60.85546875" bestFit="1" customWidth="1"/>
  </cols>
  <sheetData>
    <row r="2" spans="2:14"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9</v>
      </c>
      <c r="K2" t="s">
        <v>26</v>
      </c>
      <c r="L2" t="s">
        <v>27</v>
      </c>
      <c r="M2" t="s">
        <v>24</v>
      </c>
      <c r="N2" t="s">
        <v>25</v>
      </c>
    </row>
    <row r="3" spans="2:14">
      <c r="B3" t="s">
        <v>28</v>
      </c>
      <c r="C3" t="s">
        <v>29</v>
      </c>
      <c r="D3" t="s">
        <v>30</v>
      </c>
      <c r="E3" t="s">
        <v>31</v>
      </c>
      <c r="F3" t="s">
        <v>32</v>
      </c>
      <c r="G3">
        <v>43035</v>
      </c>
      <c r="H3" t="s">
        <v>33</v>
      </c>
      <c r="I3" s="2" t="s">
        <v>34</v>
      </c>
      <c r="J3" s="3">
        <v>40766</v>
      </c>
      <c r="K3" t="s">
        <v>42</v>
      </c>
      <c r="L3" t="s">
        <v>43</v>
      </c>
      <c r="M3" s="4">
        <v>28.5</v>
      </c>
      <c r="N3" t="s">
        <v>35</v>
      </c>
    </row>
    <row r="4" spans="2:14">
      <c r="B4" t="s">
        <v>36</v>
      </c>
      <c r="C4" t="s">
        <v>37</v>
      </c>
      <c r="D4" t="s">
        <v>38</v>
      </c>
      <c r="E4" t="s">
        <v>39</v>
      </c>
      <c r="F4" t="s">
        <v>32</v>
      </c>
      <c r="G4">
        <v>43085</v>
      </c>
      <c r="H4" t="s">
        <v>40</v>
      </c>
      <c r="I4" s="2" t="s">
        <v>41</v>
      </c>
      <c r="J4" s="3">
        <v>40766</v>
      </c>
      <c r="K4" t="s">
        <v>43</v>
      </c>
      <c r="L4" t="s">
        <v>43</v>
      </c>
      <c r="M4" s="5">
        <v>189</v>
      </c>
      <c r="N4" t="s">
        <v>44</v>
      </c>
    </row>
    <row r="5" spans="2:14">
      <c r="B5" t="s">
        <v>45</v>
      </c>
      <c r="C5" t="s">
        <v>46</v>
      </c>
      <c r="D5" t="s">
        <v>47</v>
      </c>
      <c r="E5" t="s">
        <v>48</v>
      </c>
      <c r="F5" t="s">
        <v>32</v>
      </c>
      <c r="G5">
        <v>43119</v>
      </c>
      <c r="H5" t="s">
        <v>49</v>
      </c>
      <c r="I5" s="2" t="s">
        <v>50</v>
      </c>
      <c r="J5" s="3">
        <v>40766</v>
      </c>
      <c r="K5" t="s">
        <v>43</v>
      </c>
      <c r="L5" t="s">
        <v>43</v>
      </c>
      <c r="M5" s="5">
        <v>152</v>
      </c>
      <c r="N5" t="s">
        <v>51</v>
      </c>
    </row>
    <row r="6" spans="2:14">
      <c r="B6" t="s">
        <v>52</v>
      </c>
      <c r="C6" t="s">
        <v>53</v>
      </c>
      <c r="D6" t="s">
        <v>54</v>
      </c>
      <c r="E6" t="s">
        <v>55</v>
      </c>
      <c r="F6" t="s">
        <v>32</v>
      </c>
      <c r="G6">
        <v>43235</v>
      </c>
      <c r="H6" t="s">
        <v>56</v>
      </c>
      <c r="I6" s="2" t="s">
        <v>57</v>
      </c>
      <c r="J6" s="3">
        <v>40766</v>
      </c>
      <c r="K6" t="s">
        <v>42</v>
      </c>
      <c r="L6" t="s">
        <v>43</v>
      </c>
      <c r="M6" s="5">
        <v>35</v>
      </c>
      <c r="N6" t="s">
        <v>58</v>
      </c>
    </row>
    <row r="7" spans="2:14">
      <c r="B7" t="s">
        <v>59</v>
      </c>
      <c r="C7" t="s">
        <v>60</v>
      </c>
      <c r="D7" t="s">
        <v>61</v>
      </c>
      <c r="E7" t="s">
        <v>62</v>
      </c>
      <c r="F7" t="s">
        <v>32</v>
      </c>
      <c r="G7">
        <v>43021</v>
      </c>
      <c r="J7" s="3">
        <v>40766</v>
      </c>
      <c r="K7" t="s">
        <v>43</v>
      </c>
      <c r="L7" t="s">
        <v>43</v>
      </c>
      <c r="M7" s="5">
        <v>64</v>
      </c>
      <c r="N7" t="s">
        <v>63</v>
      </c>
    </row>
    <row r="8" spans="2:14">
      <c r="B8" t="s">
        <v>64</v>
      </c>
      <c r="C8" t="s">
        <v>65</v>
      </c>
      <c r="E8" t="s">
        <v>55</v>
      </c>
      <c r="F8" t="s">
        <v>32</v>
      </c>
      <c r="J8" s="3">
        <v>40766</v>
      </c>
      <c r="M8" s="5">
        <v>28</v>
      </c>
      <c r="N8" t="s">
        <v>66</v>
      </c>
    </row>
    <row r="9" spans="2:14">
      <c r="B9" t="s">
        <v>67</v>
      </c>
      <c r="C9" t="s">
        <v>68</v>
      </c>
      <c r="D9" t="s">
        <v>69</v>
      </c>
      <c r="E9" t="s">
        <v>62</v>
      </c>
      <c r="F9" t="s">
        <v>32</v>
      </c>
      <c r="G9">
        <v>43021</v>
      </c>
      <c r="H9" t="s">
        <v>43</v>
      </c>
      <c r="I9" t="s">
        <v>43</v>
      </c>
      <c r="J9" s="3">
        <v>40766</v>
      </c>
      <c r="M9" s="5">
        <v>6</v>
      </c>
      <c r="N9" t="s">
        <v>70</v>
      </c>
    </row>
  </sheetData>
  <hyperlinks>
    <hyperlink ref="I3" r:id="rId1"/>
    <hyperlink ref="I4" r:id="rId2"/>
    <hyperlink ref="I5" r:id="rId3"/>
    <hyperlink ref="I6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ORDERS</vt:lpstr>
      <vt:lpstr>Hostess DB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Stokell</dc:creator>
  <cp:lastModifiedBy>Paul Stokell</cp:lastModifiedBy>
  <dcterms:created xsi:type="dcterms:W3CDTF">2011-08-06T04:45:21Z</dcterms:created>
  <dcterms:modified xsi:type="dcterms:W3CDTF">2011-08-25T03:03:44Z</dcterms:modified>
</cp:coreProperties>
</file>